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C9"/>
  <c r="C10"/>
  <c r="C12" s="1"/>
  <c r="D12"/>
  <c r="E12"/>
  <c r="E16" s="1"/>
  <c r="F12"/>
  <c r="F16" s="1"/>
  <c r="H12"/>
  <c r="I12"/>
  <c r="I16" s="1"/>
  <c r="J12"/>
  <c r="J16" s="1"/>
  <c r="L12"/>
  <c r="M12"/>
  <c r="F23" s="1"/>
  <c r="N12"/>
  <c r="N16" s="1"/>
  <c r="D16"/>
  <c r="H16"/>
  <c r="L16"/>
  <c r="D17"/>
  <c r="H17"/>
  <c r="L17"/>
  <c r="D18"/>
  <c r="H18"/>
  <c r="L18"/>
  <c r="L19"/>
  <c r="D20"/>
  <c r="H20"/>
  <c r="L20"/>
  <c r="D21"/>
  <c r="H21"/>
  <c r="L21"/>
  <c r="D22"/>
  <c r="H22"/>
  <c r="L22"/>
  <c r="H23"/>
  <c r="J23"/>
  <c r="L23"/>
  <c r="N23"/>
  <c r="D24"/>
  <c r="F24"/>
  <c r="H24"/>
  <c r="J24"/>
  <c r="L24"/>
  <c r="N24"/>
  <c r="D25"/>
  <c r="F25"/>
  <c r="H25"/>
  <c r="J25"/>
  <c r="L25"/>
  <c r="N25"/>
  <c r="D26"/>
  <c r="F26"/>
  <c r="H26"/>
  <c r="J26"/>
  <c r="L26"/>
  <c r="N26"/>
  <c r="D27"/>
  <c r="F27"/>
  <c r="H27"/>
  <c r="J27"/>
  <c r="L27"/>
  <c r="N27"/>
  <c r="C35"/>
  <c r="D35"/>
  <c r="E35"/>
  <c r="F35"/>
  <c r="G35"/>
  <c r="C16" l="1"/>
  <c r="C17"/>
  <c r="C18"/>
  <c r="C19"/>
  <c r="C21"/>
  <c r="C22"/>
  <c r="C23"/>
  <c r="C25"/>
  <c r="C26"/>
  <c r="C27"/>
  <c r="M27"/>
  <c r="I27"/>
  <c r="E27"/>
  <c r="M26"/>
  <c r="I26"/>
  <c r="E26"/>
  <c r="M25"/>
  <c r="I25"/>
  <c r="E25"/>
  <c r="M24"/>
  <c r="I24"/>
  <c r="E24"/>
  <c r="M23"/>
  <c r="I23"/>
  <c r="E23"/>
  <c r="M22"/>
  <c r="I22"/>
  <c r="M21"/>
  <c r="I21"/>
  <c r="E21"/>
  <c r="M20"/>
  <c r="I20"/>
  <c r="E20"/>
  <c r="M19"/>
  <c r="I19"/>
  <c r="E19"/>
  <c r="M18"/>
  <c r="M17"/>
  <c r="I17"/>
  <c r="E17"/>
  <c r="M16"/>
  <c r="N22"/>
  <c r="J22"/>
  <c r="F22"/>
  <c r="N21"/>
  <c r="J21"/>
  <c r="N20"/>
  <c r="J20"/>
  <c r="F20"/>
  <c r="N19"/>
  <c r="J19"/>
  <c r="F19"/>
  <c r="N18"/>
  <c r="J18"/>
  <c r="F18"/>
  <c r="N17"/>
  <c r="K12"/>
  <c r="F21" s="1"/>
  <c r="G12"/>
  <c r="D19" l="1"/>
  <c r="G16"/>
  <c r="G17"/>
  <c r="D31" s="1"/>
  <c r="G18"/>
  <c r="E31" s="1"/>
  <c r="G19"/>
  <c r="G20"/>
  <c r="G21"/>
  <c r="H31" s="1"/>
  <c r="G22"/>
  <c r="G23"/>
  <c r="G24"/>
  <c r="G25"/>
  <c r="G26"/>
  <c r="G27"/>
  <c r="F17"/>
  <c r="N31"/>
  <c r="C14"/>
  <c r="K16"/>
  <c r="C31" s="1"/>
  <c r="K17"/>
  <c r="K18"/>
  <c r="K19"/>
  <c r="K20"/>
  <c r="K21"/>
  <c r="K22"/>
  <c r="K23"/>
  <c r="K24"/>
  <c r="K25"/>
  <c r="K26"/>
  <c r="K27"/>
  <c r="H19"/>
  <c r="F31" s="1"/>
  <c r="D23"/>
  <c r="J31" s="1"/>
  <c r="I18"/>
  <c r="C24"/>
  <c r="C20"/>
  <c r="G31" s="1"/>
  <c r="E18"/>
  <c r="E22"/>
  <c r="L31"/>
  <c r="J17"/>
  <c r="M31"/>
  <c r="I31"/>
  <c r="F34" l="1"/>
  <c r="F39"/>
  <c r="E34"/>
  <c r="C39"/>
  <c r="C34"/>
  <c r="G34"/>
  <c r="E39"/>
  <c r="D39"/>
  <c r="G39"/>
  <c r="D34"/>
  <c r="K31"/>
</calcChain>
</file>

<file path=xl/sharedStrings.xml><?xml version="1.0" encoding="utf-8"?>
<sst xmlns="http://schemas.openxmlformats.org/spreadsheetml/2006/main" count="27" uniqueCount="25">
  <si>
    <t>Q(m)</t>
  </si>
  <si>
    <t>m</t>
  </si>
  <si>
    <t>Q Льюнга</t>
  </si>
  <si>
    <t>Q_кр</t>
  </si>
  <si>
    <t>p(k)</t>
  </si>
  <si>
    <t>k</t>
  </si>
  <si>
    <t>k=11</t>
  </si>
  <si>
    <t>k=10</t>
  </si>
  <si>
    <t>k=9</t>
  </si>
  <si>
    <t>k=8</t>
  </si>
  <si>
    <t>k=7</t>
  </si>
  <si>
    <t>k=6</t>
  </si>
  <si>
    <t>k=5</t>
  </si>
  <si>
    <t>k=4</t>
  </si>
  <si>
    <t>k=3</t>
  </si>
  <si>
    <t>k=2</t>
  </si>
  <si>
    <t>k=1</t>
  </si>
  <si>
    <t>k=0</t>
  </si>
  <si>
    <t>S^2</t>
  </si>
  <si>
    <t>x(t)-x_ср</t>
  </si>
  <si>
    <t>x_ср</t>
  </si>
  <si>
    <t>Т_крит</t>
  </si>
  <si>
    <t>Т_стат</t>
  </si>
  <si>
    <t>x(t)</t>
  </si>
  <si>
    <t>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</si>
</sst>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N39"/>
  <sheetViews>
    <sheetView tabSelected="1" topLeftCell="A13" workbookViewId="0">
      <selection activeCell="G40" sqref="G40"/>
    </sheetView>
  </sheetViews>
  <sheetFormatPr defaultRowHeight="15"/>
  <sheetData>
    <row r="5" spans="2:14">
      <c r="B5" t="s">
        <v>24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</row>
    <row r="6" spans="2:14">
      <c r="B6" t="s">
        <v>23</v>
      </c>
      <c r="C6">
        <v>72</v>
      </c>
      <c r="D6">
        <v>73</v>
      </c>
      <c r="E6">
        <v>74</v>
      </c>
      <c r="F6">
        <v>74</v>
      </c>
      <c r="G6">
        <v>78</v>
      </c>
      <c r="H6">
        <v>79</v>
      </c>
      <c r="I6">
        <v>81</v>
      </c>
      <c r="J6">
        <v>84</v>
      </c>
      <c r="K6">
        <v>85</v>
      </c>
      <c r="L6">
        <v>87</v>
      </c>
      <c r="M6">
        <v>105</v>
      </c>
      <c r="N6">
        <v>105</v>
      </c>
    </row>
    <row r="8" spans="2:14">
      <c r="B8" t="s">
        <v>22</v>
      </c>
      <c r="C8">
        <f>C6/SQRT(SUMSQ(D6:N6)/(N5-1))</f>
        <v>0.84924149965855245</v>
      </c>
    </row>
    <row r="9" spans="2:14">
      <c r="B9" t="s">
        <v>21</v>
      </c>
      <c r="C9">
        <f>TINV(0.01,N5-1)</f>
        <v>3.1058065135821673</v>
      </c>
    </row>
    <row r="10" spans="2:14">
      <c r="B10" t="s">
        <v>20</v>
      </c>
      <c r="C10">
        <f>SUM(C6:N6)/N5</f>
        <v>83.083333333333329</v>
      </c>
    </row>
    <row r="12" spans="2:14">
      <c r="B12" t="s">
        <v>19</v>
      </c>
      <c r="C12">
        <f>C6-$C$10</f>
        <v>-11.083333333333329</v>
      </c>
      <c r="D12">
        <f>D6-$C$10</f>
        <v>-10.083333333333329</v>
      </c>
      <c r="E12">
        <f>E6-$C$10</f>
        <v>-9.0833333333333286</v>
      </c>
      <c r="F12">
        <f>F6-$C$10</f>
        <v>-9.0833333333333286</v>
      </c>
      <c r="G12">
        <f>G6-$C$10</f>
        <v>-5.0833333333333286</v>
      </c>
      <c r="H12">
        <f>H6-$C$10</f>
        <v>-4.0833333333333286</v>
      </c>
      <c r="I12">
        <f>I6-$C$10</f>
        <v>-2.0833333333333286</v>
      </c>
      <c r="J12">
        <f>J6-$C$10</f>
        <v>0.9166666666666714</v>
      </c>
      <c r="K12">
        <f>K6-$C$10</f>
        <v>1.9166666666666714</v>
      </c>
      <c r="L12">
        <f>L6-$C$10</f>
        <v>3.9166666666666714</v>
      </c>
      <c r="M12">
        <f>M6-$C$10</f>
        <v>21.916666666666671</v>
      </c>
      <c r="N12">
        <f>N6-$C$10</f>
        <v>21.916666666666671</v>
      </c>
    </row>
    <row r="14" spans="2:14">
      <c r="B14" t="s">
        <v>18</v>
      </c>
      <c r="C14">
        <f>SUMSQ(C12:N12)/N5</f>
        <v>118.0763888888889</v>
      </c>
    </row>
    <row r="16" spans="2:14">
      <c r="B16" t="s">
        <v>17</v>
      </c>
      <c r="C16">
        <f>C12*C12</f>
        <v>122.84027777777767</v>
      </c>
      <c r="D16">
        <f>D12*D12</f>
        <v>101.67361111111101</v>
      </c>
      <c r="E16">
        <f>E12*E12</f>
        <v>82.506944444444358</v>
      </c>
      <c r="F16">
        <f>F12*F12</f>
        <v>82.506944444444358</v>
      </c>
      <c r="G16">
        <f>G12*G12</f>
        <v>25.840277777777729</v>
      </c>
      <c r="H16">
        <f>H12*H12</f>
        <v>16.673611111111072</v>
      </c>
      <c r="I16">
        <f>I12*I12</f>
        <v>4.3402777777777581</v>
      </c>
      <c r="J16">
        <f>J12*J12</f>
        <v>0.84027777777778645</v>
      </c>
      <c r="K16">
        <f>K12*K12</f>
        <v>3.6736111111111294</v>
      </c>
      <c r="L16">
        <f>L12*L12</f>
        <v>15.340277777777814</v>
      </c>
      <c r="M16">
        <f>M12*M12</f>
        <v>480.340277777778</v>
      </c>
      <c r="N16">
        <f>N12*N12</f>
        <v>480.340277777778</v>
      </c>
    </row>
    <row r="17" spans="2:14">
      <c r="B17" t="s">
        <v>16</v>
      </c>
      <c r="C17">
        <f>C12*D12</f>
        <v>111.75694444444434</v>
      </c>
      <c r="D17">
        <f>D12*E12</f>
        <v>91.590277777777686</v>
      </c>
      <c r="E17">
        <f>E12*F12</f>
        <v>82.506944444444358</v>
      </c>
      <c r="F17">
        <f>F12*G12</f>
        <v>46.173611111111043</v>
      </c>
      <c r="G17">
        <f>G12*H12</f>
        <v>20.7569444444444</v>
      </c>
      <c r="H17">
        <f>H12*I12</f>
        <v>8.5069444444444144</v>
      </c>
      <c r="I17">
        <f>I12*J12</f>
        <v>-1.9097222222222276</v>
      </c>
      <c r="J17">
        <f>J12*K12</f>
        <v>1.756944444444458</v>
      </c>
      <c r="K17">
        <f>K12*L12</f>
        <v>7.5069444444444722</v>
      </c>
      <c r="L17">
        <f>L12*M12</f>
        <v>85.840277777777899</v>
      </c>
      <c r="M17">
        <f>M12*N12</f>
        <v>480.340277777778</v>
      </c>
      <c r="N17">
        <f>N12*O12</f>
        <v>0</v>
      </c>
    </row>
    <row r="18" spans="2:14">
      <c r="B18" t="s">
        <v>15</v>
      </c>
      <c r="C18">
        <f>C12*E12</f>
        <v>100.67361111111101</v>
      </c>
      <c r="D18">
        <f>D12*F12</f>
        <v>91.590277777777686</v>
      </c>
      <c r="E18">
        <f>E12*G12</f>
        <v>46.173611111111043</v>
      </c>
      <c r="F18">
        <f>F12*H12</f>
        <v>37.090277777777715</v>
      </c>
      <c r="G18">
        <f>G12*I12</f>
        <v>10.590277777777743</v>
      </c>
      <c r="H18">
        <f>H12*J12</f>
        <v>-3.7430555555555705</v>
      </c>
      <c r="I18">
        <f>I12*K12</f>
        <v>-3.9930555555555562</v>
      </c>
      <c r="J18">
        <f>J12*L12</f>
        <v>3.5902777777778008</v>
      </c>
      <c r="K18">
        <f>K12*M12</f>
        <v>42.006944444444557</v>
      </c>
      <c r="L18">
        <f>L12*N12</f>
        <v>85.840277777777899</v>
      </c>
      <c r="M18">
        <f>M12*O12</f>
        <v>0</v>
      </c>
      <c r="N18">
        <f>N12*P12</f>
        <v>0</v>
      </c>
    </row>
    <row r="19" spans="2:14">
      <c r="B19" t="s">
        <v>14</v>
      </c>
      <c r="C19">
        <f>C12*F12</f>
        <v>100.67361111111101</v>
      </c>
      <c r="D19">
        <f>D12*G12</f>
        <v>51.256944444444372</v>
      </c>
      <c r="E19">
        <f>E12*H12</f>
        <v>37.090277777777715</v>
      </c>
      <c r="F19">
        <f>F12*I12</f>
        <v>18.923611111111057</v>
      </c>
      <c r="G19">
        <f>G12*J12</f>
        <v>-4.6597222222222419</v>
      </c>
      <c r="H19">
        <f>H12*K12</f>
        <v>-7.8263888888888991</v>
      </c>
      <c r="I19">
        <f>I12*L12</f>
        <v>-8.1597222222222143</v>
      </c>
      <c r="J19">
        <f>J12*M12</f>
        <v>20.090277777777885</v>
      </c>
      <c r="K19">
        <f>K12*N12</f>
        <v>42.006944444444557</v>
      </c>
      <c r="L19">
        <f>L12*O12</f>
        <v>0</v>
      </c>
      <c r="M19">
        <f>M12*P12</f>
        <v>0</v>
      </c>
      <c r="N19">
        <f>N12*Q12</f>
        <v>0</v>
      </c>
    </row>
    <row r="20" spans="2:14">
      <c r="B20" t="s">
        <v>13</v>
      </c>
      <c r="C20">
        <f>C12*G12</f>
        <v>56.3402777777777</v>
      </c>
      <c r="D20">
        <f>D12*H12</f>
        <v>41.173611111111043</v>
      </c>
      <c r="E20">
        <f>E12*I12</f>
        <v>18.923611111111057</v>
      </c>
      <c r="F20">
        <f>F12*J12</f>
        <v>-8.3263888888889284</v>
      </c>
      <c r="G20">
        <f>G12*K12</f>
        <v>-9.7430555555555713</v>
      </c>
      <c r="H20">
        <f>H12*L12</f>
        <v>-15.993055555555557</v>
      </c>
      <c r="I20">
        <f>I12*M12</f>
        <v>-45.659722222222129</v>
      </c>
      <c r="J20">
        <f>J12*N12</f>
        <v>20.090277777777885</v>
      </c>
      <c r="K20">
        <f>K12*O12</f>
        <v>0</v>
      </c>
      <c r="L20">
        <f>L12*P12</f>
        <v>0</v>
      </c>
      <c r="M20">
        <f>M12*Q12</f>
        <v>0</v>
      </c>
      <c r="N20">
        <f>N12*R12</f>
        <v>0</v>
      </c>
    </row>
    <row r="21" spans="2:14">
      <c r="B21" t="s">
        <v>12</v>
      </c>
      <c r="C21">
        <f>C12*H12</f>
        <v>45.256944444444372</v>
      </c>
      <c r="D21">
        <f>D12*I12</f>
        <v>21.006944444444386</v>
      </c>
      <c r="E21">
        <f>E12*J12</f>
        <v>-8.3263888888889284</v>
      </c>
      <c r="F21">
        <f>F12*K12</f>
        <v>-17.409722222222257</v>
      </c>
      <c r="G21">
        <f>G12*L12</f>
        <v>-19.909722222222229</v>
      </c>
      <c r="H21">
        <f>H12*M12</f>
        <v>-89.493055555555472</v>
      </c>
      <c r="I21">
        <f>I12*N12</f>
        <v>-45.659722222222129</v>
      </c>
      <c r="J21">
        <f>J12*O12</f>
        <v>0</v>
      </c>
      <c r="K21">
        <f>K12*P12</f>
        <v>0</v>
      </c>
      <c r="L21">
        <f>L12*Q12</f>
        <v>0</v>
      </c>
      <c r="M21">
        <f>M12*R12</f>
        <v>0</v>
      </c>
      <c r="N21">
        <f>N12*S12</f>
        <v>0</v>
      </c>
    </row>
    <row r="22" spans="2:14">
      <c r="B22" t="s">
        <v>11</v>
      </c>
      <c r="C22">
        <f>C12*I12</f>
        <v>23.090277777777715</v>
      </c>
      <c r="D22">
        <f>D12*J12</f>
        <v>-9.2430555555555998</v>
      </c>
      <c r="E22">
        <f>E12*K12</f>
        <v>-17.409722222222257</v>
      </c>
      <c r="F22">
        <f>F12*L12</f>
        <v>-35.576388888888914</v>
      </c>
      <c r="G22">
        <f>G12*M12</f>
        <v>-111.40972222222214</v>
      </c>
      <c r="H22">
        <f>H12*N12</f>
        <v>-89.493055555555472</v>
      </c>
      <c r="I22">
        <f>I12*O12</f>
        <v>0</v>
      </c>
      <c r="J22">
        <f>J12*P12</f>
        <v>0</v>
      </c>
      <c r="K22">
        <f>K12*Q12</f>
        <v>0</v>
      </c>
      <c r="L22">
        <f>L12*R12</f>
        <v>0</v>
      </c>
      <c r="M22">
        <f>M12*S12</f>
        <v>0</v>
      </c>
      <c r="N22">
        <f>N12*T12</f>
        <v>0</v>
      </c>
    </row>
    <row r="23" spans="2:14">
      <c r="B23" t="s">
        <v>10</v>
      </c>
      <c r="C23">
        <f>C12*J12</f>
        <v>-10.159722222222271</v>
      </c>
      <c r="D23">
        <f>D12*K12</f>
        <v>-19.326388888888928</v>
      </c>
      <c r="E23">
        <f>E12*L12</f>
        <v>-35.576388888888914</v>
      </c>
      <c r="F23">
        <f>F12*M12</f>
        <v>-199.07638888888883</v>
      </c>
      <c r="G23">
        <f>G12*N12</f>
        <v>-111.40972222222214</v>
      </c>
      <c r="H23">
        <f>H12*O12</f>
        <v>0</v>
      </c>
      <c r="I23">
        <f>I12*P12</f>
        <v>0</v>
      </c>
      <c r="J23">
        <f>J12*Q12</f>
        <v>0</v>
      </c>
      <c r="K23">
        <f>K12*R12</f>
        <v>0</v>
      </c>
      <c r="L23">
        <f>L12*S12</f>
        <v>0</v>
      </c>
      <c r="M23">
        <f>M12*T12</f>
        <v>0</v>
      </c>
      <c r="N23">
        <f>N12*U12</f>
        <v>0</v>
      </c>
    </row>
    <row r="24" spans="2:14">
      <c r="B24" t="s">
        <v>9</v>
      </c>
      <c r="C24">
        <f>C12*K12</f>
        <v>-21.2430555555556</v>
      </c>
      <c r="D24">
        <f>D12*L12</f>
        <v>-39.493055555555586</v>
      </c>
      <c r="E24">
        <f>E12*M12</f>
        <v>-199.07638888888883</v>
      </c>
      <c r="F24">
        <f>F12*N12</f>
        <v>-199.07638888888883</v>
      </c>
      <c r="G24">
        <f>G12*O12</f>
        <v>0</v>
      </c>
      <c r="H24">
        <f>H12*P12</f>
        <v>0</v>
      </c>
      <c r="I24">
        <f>I12*Q12</f>
        <v>0</v>
      </c>
      <c r="J24">
        <f>J12*R12</f>
        <v>0</v>
      </c>
      <c r="K24">
        <f>K12*S12</f>
        <v>0</v>
      </c>
      <c r="L24">
        <f>L12*T12</f>
        <v>0</v>
      </c>
      <c r="M24">
        <f>M12*U12</f>
        <v>0</v>
      </c>
      <c r="N24">
        <f>N12*V12</f>
        <v>0</v>
      </c>
    </row>
    <row r="25" spans="2:14">
      <c r="B25" t="s">
        <v>8</v>
      </c>
      <c r="C25">
        <f>C12*L12</f>
        <v>-43.409722222222257</v>
      </c>
      <c r="D25">
        <f>D12*M12</f>
        <v>-220.99305555555549</v>
      </c>
      <c r="E25">
        <f>E12*N12</f>
        <v>-199.07638888888883</v>
      </c>
      <c r="F25">
        <f>F12*O12</f>
        <v>0</v>
      </c>
      <c r="G25">
        <f>G12*P12</f>
        <v>0</v>
      </c>
      <c r="H25">
        <f>H12*Q12</f>
        <v>0</v>
      </c>
      <c r="I25">
        <f>I12*R12</f>
        <v>0</v>
      </c>
      <c r="J25">
        <f>J12*S12</f>
        <v>0</v>
      </c>
      <c r="K25">
        <f>K12*T12</f>
        <v>0</v>
      </c>
      <c r="L25">
        <f>L12*U12</f>
        <v>0</v>
      </c>
      <c r="M25">
        <f>M12*V12</f>
        <v>0</v>
      </c>
      <c r="N25">
        <f>N12*W12</f>
        <v>0</v>
      </c>
    </row>
    <row r="26" spans="2:14">
      <c r="B26" t="s">
        <v>7</v>
      </c>
      <c r="C26">
        <f>C12*M12</f>
        <v>-242.90972222222217</v>
      </c>
      <c r="D26">
        <f>D12*N12</f>
        <v>-220.99305555555549</v>
      </c>
      <c r="E26">
        <f>E12*O12</f>
        <v>0</v>
      </c>
      <c r="F26">
        <f>F12*P12</f>
        <v>0</v>
      </c>
      <c r="G26">
        <f>G12*Q12</f>
        <v>0</v>
      </c>
      <c r="H26">
        <f>H12*R12</f>
        <v>0</v>
      </c>
      <c r="I26">
        <f>I12*S12</f>
        <v>0</v>
      </c>
      <c r="J26">
        <f>J12*T12</f>
        <v>0</v>
      </c>
      <c r="K26">
        <f>K12*U12</f>
        <v>0</v>
      </c>
      <c r="L26">
        <f>L12*V12</f>
        <v>0</v>
      </c>
      <c r="M26">
        <f>M12*W12</f>
        <v>0</v>
      </c>
      <c r="N26">
        <f>N12*X12</f>
        <v>0</v>
      </c>
    </row>
    <row r="27" spans="2:14">
      <c r="B27" t="s">
        <v>6</v>
      </c>
      <c r="C27">
        <f>C12*N12</f>
        <v>-242.90972222222217</v>
      </c>
      <c r="D27">
        <f>D12*O12</f>
        <v>0</v>
      </c>
      <c r="E27">
        <f>E12*P12</f>
        <v>0</v>
      </c>
      <c r="F27">
        <f>F12*Q12</f>
        <v>0</v>
      </c>
      <c r="G27">
        <f>G12*R12</f>
        <v>0</v>
      </c>
      <c r="H27">
        <f>H12*S12</f>
        <v>0</v>
      </c>
      <c r="I27">
        <f>I12*T12</f>
        <v>0</v>
      </c>
      <c r="J27">
        <f>J12*U12</f>
        <v>0</v>
      </c>
      <c r="K27">
        <f>K12*V12</f>
        <v>0</v>
      </c>
      <c r="L27">
        <f>L12*W12</f>
        <v>0</v>
      </c>
      <c r="M27">
        <f>M12*X12</f>
        <v>0</v>
      </c>
      <c r="N27">
        <f>N12*Y12</f>
        <v>0</v>
      </c>
    </row>
    <row r="30" spans="2:14">
      <c r="B30" t="s">
        <v>5</v>
      </c>
      <c r="C30">
        <v>0</v>
      </c>
      <c r="D30">
        <v>1</v>
      </c>
      <c r="E30">
        <v>2</v>
      </c>
      <c r="F30">
        <v>3</v>
      </c>
      <c r="G30">
        <v>4</v>
      </c>
      <c r="H30">
        <v>5</v>
      </c>
      <c r="I30">
        <v>6</v>
      </c>
      <c r="J30">
        <v>7</v>
      </c>
      <c r="K30">
        <v>8</v>
      </c>
      <c r="L30">
        <v>9</v>
      </c>
      <c r="M30">
        <v>10</v>
      </c>
      <c r="N30">
        <v>11</v>
      </c>
    </row>
    <row r="31" spans="2:14">
      <c r="B31" t="s">
        <v>4</v>
      </c>
      <c r="C31">
        <f>SUM(C16:N16)/(N5*C14)</f>
        <v>1</v>
      </c>
      <c r="D31">
        <f>SUM(C17:N17)/(N5*C14)</f>
        <v>0.65976102256464531</v>
      </c>
      <c r="E31">
        <f>SUM(C18:N18)/(N5*C14)</f>
        <v>0.28923327255974429</v>
      </c>
      <c r="F31">
        <f>SUM(C19:N19)/(N5*C14)</f>
        <v>0.17601305651943769</v>
      </c>
      <c r="G31">
        <f>SUM(C20:N20)/(N5*C14)</f>
        <v>4.0090964339626299E-2</v>
      </c>
      <c r="H31">
        <f>SUM(C21:N21)/(N5*C14)</f>
        <v>-8.0833774431963004E-2</v>
      </c>
      <c r="I31">
        <f>SUM(C22:N22)/(N5*C14)</f>
        <v>-0.169411280362289</v>
      </c>
      <c r="J31">
        <f>SUM(C23:N23)/(N5*C14)</f>
        <v>-0.26504636436707246</v>
      </c>
      <c r="K31">
        <f>SUM(C24:N24)/(N5*C14)</f>
        <v>-0.32386441608343619</v>
      </c>
      <c r="L31">
        <f>SUM(C25:N25)/(N5*C14)</f>
        <v>-0.32710404046344749</v>
      </c>
      <c r="M31">
        <f>SUM(C26:N26)/(N5*C14)</f>
        <v>-0.32740300731243493</v>
      </c>
      <c r="N31">
        <f>SUM(C27:N27)/(N5*C14)</f>
        <v>-0.17143543296281044</v>
      </c>
    </row>
    <row r="33" spans="2:7">
      <c r="B33" t="s">
        <v>1</v>
      </c>
      <c r="C33">
        <v>1</v>
      </c>
      <c r="D33">
        <v>2</v>
      </c>
      <c r="E33">
        <v>3</v>
      </c>
      <c r="F33">
        <v>4</v>
      </c>
      <c r="G33">
        <v>5</v>
      </c>
    </row>
    <row r="34" spans="2:7">
      <c r="B34" t="s">
        <v>0</v>
      </c>
      <c r="C34">
        <f>N5*SUMSQ(D31:D31)</f>
        <v>5.223415282746557</v>
      </c>
      <c r="D34">
        <f>N5*SUMSQ(D31:E31)</f>
        <v>6.2272859142139882</v>
      </c>
      <c r="E34">
        <f>N5*SUMSQ(D31:F31)</f>
        <v>6.5990530669977661</v>
      </c>
      <c r="F34">
        <f>N5*SUMSQ(D31:G31)</f>
        <v>6.6183404920579409</v>
      </c>
      <c r="G34">
        <f>N5*SUMSQ(D31:H31)</f>
        <v>6.6967496811249498</v>
      </c>
    </row>
    <row r="35" spans="2:7">
      <c r="B35" t="s">
        <v>3</v>
      </c>
      <c r="C35">
        <f>CHIINV(0.1,C33)</f>
        <v>2.7055439713827623</v>
      </c>
      <c r="D35">
        <f>CHIINV(0.1,D33)</f>
        <v>4.605170186071522</v>
      </c>
      <c r="E35">
        <f>CHIINV(0.1,E33)</f>
        <v>6.2513884569040581</v>
      </c>
      <c r="F35">
        <f>CHIINV(0.1,F33)</f>
        <v>7.7794403399504937</v>
      </c>
      <c r="G35">
        <f>CHIINV(0.1,G33)</f>
        <v>9.2363569381670807</v>
      </c>
    </row>
    <row r="37" spans="2:7">
      <c r="B37" t="s">
        <v>2</v>
      </c>
    </row>
    <row r="38" spans="2:7">
      <c r="B38" t="s">
        <v>1</v>
      </c>
      <c r="C38">
        <v>1</v>
      </c>
      <c r="D38">
        <v>2</v>
      </c>
      <c r="E38">
        <v>3</v>
      </c>
      <c r="F38">
        <v>4</v>
      </c>
      <c r="G38">
        <v>5</v>
      </c>
    </row>
    <row r="39" spans="2:7">
      <c r="B39" t="s">
        <v>0</v>
      </c>
      <c r="C39">
        <f>(N5+2)*N5*(D31*D31/(N5-1))</f>
        <v>6.6479830871319816</v>
      </c>
      <c r="D39">
        <f>(N5+2)*N5*(D31*D31/(N5-1)+E31*E31/(N5-2))</f>
        <v>8.0534019711863873</v>
      </c>
      <c r="E39">
        <f>(N5+2)*N5*(D31*D31/(N5-1)+E31*E31/(N5-2)+F31*F31/(N5-3))</f>
        <v>8.6317064310722635</v>
      </c>
      <c r="F39">
        <f>(N5+2)*N5*(D31*D31/(N5-1)+E31*E31/(N5-2)+F31*F31/(N5-3)+G31*G31/(N5-4))</f>
        <v>8.6654594249275689</v>
      </c>
      <c r="G39">
        <f>(N5+2)*N5*(D31*D31/(N5-1)+E31*E31/(N5-2)+F31*F31/(N5-3)+G31*G31/(N5-4)+H31*H31/(N5-5))</f>
        <v>8.8222778030615885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</dc:creator>
  <cp:lastModifiedBy>Артём</cp:lastModifiedBy>
  <dcterms:created xsi:type="dcterms:W3CDTF">2020-11-30T08:51:10Z</dcterms:created>
  <dcterms:modified xsi:type="dcterms:W3CDTF">2020-11-30T08:51:38Z</dcterms:modified>
</cp:coreProperties>
</file>